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自然基金（2个）(1)\自然基金（2个）\"/>
    </mc:Choice>
  </mc:AlternateContent>
  <bookViews>
    <workbookView xWindow="0" yWindow="900" windowWidth="19815" windowHeight="7860"/>
  </bookViews>
  <sheets>
    <sheet name="Sheet1" sheetId="1" r:id="rId1"/>
  </sheets>
  <definedNames>
    <definedName name="_xlnm.Print_Area" localSheetId="0">Sheet1!$A$1:$K$30</definedName>
  </definedNames>
  <calcPr calcId="152511"/>
</workbook>
</file>

<file path=xl/calcChain.xml><?xml version="1.0" encoding="utf-8"?>
<calcChain xmlns="http://schemas.openxmlformats.org/spreadsheetml/2006/main">
  <c r="I23" i="1" l="1"/>
  <c r="I29" i="1"/>
  <c r="I30" i="1"/>
  <c r="I10" i="1"/>
  <c r="I8" i="1"/>
  <c r="G7" i="1"/>
  <c r="F7" i="1"/>
  <c r="I7" i="1"/>
</calcChain>
</file>

<file path=xl/sharedStrings.xml><?xml version="1.0" encoding="utf-8"?>
<sst xmlns="http://schemas.openxmlformats.org/spreadsheetml/2006/main" count="96" uniqueCount="86">
  <si>
    <t>项目支出绩效自评表</t>
  </si>
  <si>
    <t>（2020年度）</t>
  </si>
  <si>
    <t>项目名称</t>
  </si>
  <si>
    <t>主管部门</t>
  </si>
  <si>
    <t>北京市科学技术委员会</t>
  </si>
  <si>
    <t>实施单位</t>
  </si>
  <si>
    <t>北京市自然科学基金委员会办公室</t>
  </si>
  <si>
    <t>项目负责人</t>
  </si>
  <si>
    <t>王红</t>
  </si>
  <si>
    <t>联系电话</t>
  </si>
  <si>
    <t>010-66153688</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</si>
  <si>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</si>
  <si>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</si>
  <si>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</si>
  <si>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</si>
  <si>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</si>
  <si>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</si>
  <si>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</si>
  <si>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</si>
  <si>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</si>
  <si>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</si>
  <si>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</si>
  <si>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</si>
  <si>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</si>
  <si>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</si>
  <si>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</si>
  <si>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一是通过北京市杰出青年科学基金项目和青年科学基金项目，不断强化基础研究青年科技人才培养，重点培养具有国际影响力的学术带头人。
二是通过重点研究专题项目，聚焦“卡脖子”关键核心技术的基础研究问题，推动基础研究学科交叉融合。
三是通过面上项目开展自由探索，围绕首都重点发展科技领域需求，为高精尖经济结构建设提供人才支撑和项目储备。
四是通过联合基金吸引和调动社会资源，针对科创中心建设重点领域联合培养基础研究人才，搭建对接合作平台。
五是落实科技部加强数学研究工作精神，试点建设北京应用数学中心，搭建数学交流平台。</t>
  </si>
  <si>
    <t>绩效指标</t>
  </si>
  <si>
    <t>一级指标</t>
  </si>
  <si>
    <t>二级指标</t>
  </si>
  <si>
    <t>三级指标</t>
  </si>
  <si>
    <t>年度指标值</t>
  </si>
  <si>
    <t>实际完成值</t>
  </si>
  <si>
    <t>偏差原因分析及改进措施</t>
  </si>
  <si>
    <t>产出指标</t>
  </si>
  <si>
    <t>数量指标</t>
  </si>
  <si>
    <t>编制、发布项目指南</t>
  </si>
  <si>
    <t>4本</t>
  </si>
  <si>
    <t>受理、评审各类项目</t>
  </si>
  <si>
    <t>8000项</t>
  </si>
  <si>
    <t>10132项</t>
  </si>
  <si>
    <t>资助各类项目</t>
  </si>
  <si>
    <t>980项</t>
  </si>
  <si>
    <t>995项</t>
  </si>
  <si>
    <t>中期考核、验收项目</t>
  </si>
  <si>
    <t>2400项</t>
  </si>
  <si>
    <t>2437项</t>
  </si>
  <si>
    <t>质量指标</t>
  </si>
  <si>
    <t>指南引导服务区域发展</t>
  </si>
  <si>
    <t>28项</t>
  </si>
  <si>
    <t>33项</t>
  </si>
  <si>
    <t>创新性强的项目</t>
  </si>
  <si>
    <t>培养具有影响力的青年人才</t>
  </si>
  <si>
    <t>100人</t>
  </si>
  <si>
    <t>118人</t>
  </si>
  <si>
    <t>进度指标</t>
  </si>
  <si>
    <t>1-6月</t>
  </si>
  <si>
    <t>1-7月</t>
  </si>
  <si>
    <t>联合基金新增合作方，需谈判签订协议，导致发布项目申请通知和指南时间比预计晚一个月。后续将提前启动协议和指南工作</t>
  </si>
  <si>
    <t>申请、评审、资助各类项目</t>
  </si>
  <si>
    <t>6-12月</t>
  </si>
  <si>
    <t>成本指标</t>
  </si>
  <si>
    <t>资助各类项目及组织项目</t>
  </si>
  <si>
    <t>咨询费等工作经费存在小额结余，后续将进一步提升预算执行完成率</t>
  </si>
  <si>
    <t>效果指标</t>
  </si>
  <si>
    <t>效益指标</t>
  </si>
  <si>
    <t>培养青年人才</t>
  </si>
  <si>
    <t>400人</t>
  </si>
  <si>
    <t>449人</t>
  </si>
  <si>
    <t>创新性强或有应用前景的优秀项目成果</t>
  </si>
  <si>
    <t>40项</t>
  </si>
  <si>
    <t>45项</t>
  </si>
  <si>
    <t>申请专利</t>
  </si>
  <si>
    <t>700项</t>
  </si>
  <si>
    <t>791项</t>
  </si>
  <si>
    <t>发表高水平研究论文（1区、2区）</t>
  </si>
  <si>
    <t>900篇</t>
  </si>
  <si>
    <t>942篇</t>
  </si>
  <si>
    <t>培养研究生</t>
  </si>
  <si>
    <t>3500人</t>
  </si>
  <si>
    <t>3655人</t>
  </si>
  <si>
    <t>项目过程管理服务满意率</t>
  </si>
  <si>
    <t>后续将开展深入调研，继续加强项目过程管理服务，根据科研人员需求开展针对性服务，进一步提升科研人员满意度</t>
  </si>
  <si>
    <t>总分</t>
  </si>
  <si>
    <t>2020年北京市自然科学基金委员会办公室自然科学基金</t>
    <phoneticPr fontId="10" type="noConversion"/>
  </si>
  <si>
    <r>
      <t>（1）培育优秀青年科技人才
持续强化青年人才培养，组织2780位青年、281位杰出青年申报市基金项目，择优资助239位青年项目负责人和41位杰出青年项目负责人，支持其聚焦低维材料、光电子材料、高端装备制造、5G网络、新药研发、新一代健康诊疗等北京地区重点关注领域开展研究工作；18位杰出青年项目负责人担任国际期刊主编、执行主编以及国际学术组织组委主席等要职，5位项目负责人当选国际权威学会会士，2位杰出青年项目负责人获得国际科研基金项目支持。
（2）通过重点研究专题聚焦卡脖子关键科学问题
围绕“激光雷达”、“燃料电池”、“锂电池”等卡脖子关键问题资助27项</t>
    </r>
    <r>
      <rPr>
        <sz val="10"/>
        <rFont val="宋体"/>
        <family val="3"/>
        <charset val="134"/>
      </rPr>
      <t>，交叉融合特点</t>
    </r>
    <r>
      <rPr>
        <sz val="10"/>
        <color theme="1"/>
        <rFont val="宋体"/>
        <family val="3"/>
        <charset val="134"/>
      </rPr>
      <t>突出，16项涉及央地合作，10项交叉明显，有效促进了跨部门跨学科合作。27个项目的69位课题负责人学术根基扎实，具有良好的研究基础，其中15人在东京大学、杜克大学、加州大学伯克利分校、瑞典皇家理工学院（KTH）等世界知名学术机构获得博士学位；全部项目负责人均具有国际合作基础，与国际上相关研究团队建立了良好的合作关系；部分项目负责人还入选国家杰出青年基金、长江学者、新世纪人才、万人计划科技创新领军人才等人才计划。
（3）优化面上项目，聚焦热点需求
通过面上项目鼓励科研人员围绕北京需求开展自由探索，为国际科技创新中心建设提供源头项目储备，2020年资助499项。特别是围绕北京重点发展方向、前沿研究趋势等，统筹部署面上专项指南，以30万元/项的资助强度（面上项目其他指南方向资助强度20万元/项），探索指南引导的新模式，2020年聚焦新型冠状病毒（COVID-19）感染的重大传染病防治研究、区块链相关基础研究等领域，资助面上专项40项，资助项目围绕病毒溯源及其变异进化、宿主易感性、“长阳”发生机制、跨链操作与数据协同、异构多链的区块链隐私保护、智能合约可信性等开展研究，有望在重要关键领域形成项目集群，凝聚创新合力。
（4）通过联合基金调动外部资源，搭建央地联合资助平台
2020年市基金通过海淀联合基金、丰台轨道联合基金调动区县、企业资源投入基础研究，资助项目78项。加入国家基金区域创新发展联合基金，搭建央地联合资助平台，编制项目指南33项，资助项目29项，其中24项由北京地区单位牵头申报，占83%，15项联合北京地区企业共同申报。
（5）搭建数学交流平台，建设应用数学中心
按照科技部《国家应用数学中心组建方案》的要求，开展北京应用数学中心筹建工作。2020年12月26日，在北京推进科技创新中心建设办公室第七次全体会议上，科技部副部长黄卫与北京市副市长隋振江共同为北京应用数学中心揭牌。</t>
    </r>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</si>
</sst>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Red]\(0.00\)"/>
  </numFmts>
  <fonts count="11">
    <font>
      <sz val="11"/>
      <color theme="1"/>
      <name val="等线"/>
      <charset val="134"/>
      <scheme val="minor"/>
    </font>
    <font>
      <b/>
      <sz val="11"/>
      <color theme="1"/>
      <name val="等线"/>
      <family val="3"/>
      <charset val="134"/>
      <scheme val="minor"/>
    </font>
    <font>
      <sz val="18"/>
      <color theme="1"/>
      <name val="华文中宋"/>
      <family val="3"/>
      <charset val="134"/>
    </font>
    <font>
      <sz val="10"/>
      <color theme="1"/>
      <name val="宋体"/>
      <family val="3"/>
      <charset val="134"/>
    </font>
    <font>
      <sz val="9"/>
      <name val="宋体"/>
      <family val="3"/>
      <charset val="134"/>
    </font>
    <font>
      <sz val="10"/>
      <color rgb="FF000000"/>
      <name val="宋体"/>
      <family val="3"/>
      <charset val="134"/>
    </font>
    <font>
      <b/>
      <sz val="10"/>
      <color theme="1"/>
      <name val="宋体"/>
      <family val="3"/>
      <charset val="134"/>
    </font>
    <font>
      <sz val="11"/>
      <color indexed="8"/>
      <name val="等线"/>
      <family val="3"/>
      <charset val="134"/>
      <scheme val="minor"/>
    </font>
    <font>
      <sz val="10"/>
      <name val="宋体"/>
      <family val="3"/>
      <charset val="134"/>
    </font>
    <font>
      <sz val="11"/>
      <color theme="1"/>
      <name val="等线"/>
      <family val="3"/>
      <charset val="134"/>
      <scheme val="minor"/>
    </font>
    <font>
      <sz val="9"/>
      <name val="等线"/>
      <family val="3"/>
      <charset val="134"/>
      <scheme val="minor"/>
    </font>
  </fonts>
  <fills count="2">
    <fill>
      <patternFill patternType="none"/>
    </fill>
    <fill>
      <patternFill patternType="gray125"/>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diagonalDown="1">
      <left style="thin">
        <color auto="1"/>
      </left>
      <right style="thin">
        <color auto="1"/>
      </right>
      <top style="thin">
        <color auto="1"/>
      </top>
      <bottom style="thin">
        <color auto="1"/>
      </bottom>
      <diagonal style="thin">
        <color auto="1"/>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4">
    <xf numFmtId="0" fontId="0" fillId="0" borderId="0">
      <alignment vertical="center"/>
    </xf>
    <xf numFmtId="9" fontId="9" fillId="0" borderId="0" applyFont="0" applyFill="0" applyBorder="0" applyAlignment="0" applyProtection="0">
      <alignment vertical="center"/>
    </xf>
    <xf numFmtId="0" fontId="7" fillId="0" borderId="0">
      <alignment vertical="center"/>
    </xf>
    <xf numFmtId="0" fontId="9" fillId="0" borderId="0">
      <alignment vertical="center"/>
    </xf>
  </cellStyleXfs>
  <cellXfs count="40">
    <xf numFmtId="0" fontId="0" fillId="0" borderId="0" xfId="0">
      <alignment vertical="center"/>
    </xf>
    <xf numFmtId="0" fontId="1" fillId="0" borderId="0" xfId="0" applyFont="1">
      <alignment vertical="center"/>
    </xf>
    <xf numFmtId="0" fontId="3" fillId="0" borderId="2" xfId="0" applyFont="1" applyBorder="1" applyAlignment="1">
      <alignment horizontal="center" vertical="center" wrapText="1"/>
    </xf>
    <xf numFmtId="176" fontId="3" fillId="0" borderId="2" xfId="0" applyNumberFormat="1" applyFont="1" applyBorder="1" applyAlignment="1">
      <alignment horizontal="center" vertical="center" wrapText="1"/>
    </xf>
    <xf numFmtId="176" fontId="3" fillId="0" borderId="2"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2" xfId="0" applyFont="1" applyBorder="1" applyAlignment="1">
      <alignment horizontal="center" vertical="center" wrapText="1"/>
    </xf>
    <xf numFmtId="9" fontId="3" fillId="0" borderId="2" xfId="0" applyNumberFormat="1" applyFont="1" applyBorder="1" applyAlignment="1">
      <alignment horizontal="center" vertical="center" wrapText="1"/>
    </xf>
    <xf numFmtId="0" fontId="3" fillId="0" borderId="2" xfId="0" applyNumberFormat="1" applyFont="1" applyFill="1" applyBorder="1" applyAlignment="1">
      <alignment horizontal="center" vertical="center" wrapText="1"/>
    </xf>
    <xf numFmtId="9" fontId="3" fillId="0" borderId="2" xfId="0" applyNumberFormat="1" applyFont="1" applyFill="1" applyBorder="1" applyAlignment="1">
      <alignment horizontal="center" vertical="center" wrapText="1"/>
    </xf>
    <xf numFmtId="0" fontId="5" fillId="0" borderId="2" xfId="0" applyFont="1" applyBorder="1" applyAlignment="1">
      <alignment horizontal="center" vertical="center" wrapText="1"/>
    </xf>
    <xf numFmtId="176" fontId="5" fillId="0" borderId="2" xfId="0" applyNumberFormat="1" applyFont="1" applyBorder="1" applyAlignment="1">
      <alignment horizontal="center" vertical="center" wrapText="1"/>
    </xf>
    <xf numFmtId="0" fontId="2"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wrapText="1"/>
    </xf>
    <xf numFmtId="0" fontId="4" fillId="0" borderId="5" xfId="0" applyFont="1" applyFill="1" applyBorder="1" applyAlignment="1">
      <alignment horizontal="center" vertical="center" wrapText="1"/>
    </xf>
    <xf numFmtId="0" fontId="3" fillId="0" borderId="2" xfId="0" applyFont="1" applyFill="1" applyBorder="1" applyAlignment="1">
      <alignment horizontal="center" vertical="center" wrapText="1"/>
    </xf>
    <xf numFmtId="10" fontId="3" fillId="0" borderId="2" xfId="1" applyNumberFormat="1" applyFont="1" applyBorder="1" applyAlignment="1">
      <alignment horizontal="center" vertical="center" wrapText="1"/>
    </xf>
    <xf numFmtId="0" fontId="3" fillId="0" borderId="2" xfId="0" applyFont="1" applyBorder="1" applyAlignment="1">
      <alignment horizontal="left" vertical="center" wrapText="1"/>
    </xf>
    <xf numFmtId="0" fontId="3" fillId="0" borderId="13" xfId="0" applyFont="1" applyFill="1" applyBorder="1" applyAlignment="1">
      <alignment horizontal="left" vertical="center" wrapText="1"/>
    </xf>
    <xf numFmtId="0" fontId="3" fillId="0" borderId="15" xfId="0" applyFont="1" applyFill="1" applyBorder="1" applyAlignment="1">
      <alignment horizontal="left" vertical="center" wrapText="1"/>
    </xf>
    <xf numFmtId="0" fontId="3" fillId="0" borderId="14" xfId="0" applyFont="1" applyFill="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2" xfId="0" applyFont="1" applyFill="1" applyBorder="1" applyAlignment="1">
      <alignment horizontal="justify" vertical="center" wrapText="1"/>
    </xf>
    <xf numFmtId="0" fontId="5" fillId="0" borderId="2" xfId="0" applyFont="1" applyBorder="1" applyAlignment="1">
      <alignment horizontal="left" vertical="center" wrapText="1"/>
    </xf>
    <xf numFmtId="0" fontId="3" fillId="0" borderId="2" xfId="0" applyFont="1" applyFill="1" applyBorder="1" applyAlignment="1">
      <alignment vertical="center" wrapText="1"/>
    </xf>
    <xf numFmtId="0" fontId="5" fillId="0" borderId="13" xfId="0" applyFont="1" applyBorder="1" applyAlignment="1">
      <alignment horizontal="left" vertical="center" wrapText="1"/>
    </xf>
    <xf numFmtId="0" fontId="5" fillId="0" borderId="14" xfId="0" applyFont="1" applyBorder="1" applyAlignment="1">
      <alignment horizontal="left" vertical="center" wrapText="1"/>
    </xf>
    <xf numFmtId="0" fontId="5" fillId="0" borderId="2" xfId="0" applyFont="1" applyBorder="1" applyAlignment="1">
      <alignment horizontal="center" vertical="center" wrapText="1"/>
    </xf>
    <xf numFmtId="0" fontId="6" fillId="0" borderId="2" xfId="0" applyFont="1" applyBorder="1" applyAlignment="1">
      <alignment horizontal="center" vertical="center" wrapText="1"/>
    </xf>
    <xf numFmtId="0" fontId="3" fillId="0" borderId="10" xfId="0" applyFont="1" applyBorder="1" applyAlignment="1">
      <alignment horizontal="center" vertical="center" textRotation="255" wrapText="1"/>
    </xf>
    <xf numFmtId="0" fontId="3" fillId="0" borderId="11" xfId="0" applyFont="1" applyBorder="1" applyAlignment="1">
      <alignment horizontal="center" vertical="center" textRotation="255"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cellXfs>
  <cellStyles count="4">
    <cellStyle name="百分比" xfId="1" builtinId="5"/>
    <cellStyle name="常规" xfId="0" builtinId="0"/>
    <cellStyle name="常规 2" xfId="2"/>
    <cellStyle name="常规 5" xfId="3"/>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0"/>
  <sheetViews>
    <sheetView tabSelected="1" view="pageBreakPreview" zoomScaleNormal="100" zoomScaleSheetLayoutView="100" workbookViewId="0">
      <selection sqref="A1:K1"/>
    </sheetView>
  </sheetViews>
  <sheetFormatPr defaultColWidth="9" defaultRowHeight="13.5"/>
  <cols>
    <col min="5" max="5" width="11.75" customWidth="1"/>
    <col min="6" max="6" width="11.625" customWidth="1"/>
    <col min="7" max="7" width="12.125" customWidth="1"/>
    <col min="8" max="8" width="7.375" customWidth="1"/>
    <col min="9" max="9" width="8" customWidth="1"/>
    <col min="10" max="10" width="7.875" customWidth="1"/>
    <col min="11" max="11" width="44.875" customWidth="1"/>
  </cols>
  <sheetData>
    <row r="1" spans="1:11" ht="25.5">
      <c r="A1" s="12" t="s">
        <v>0</v>
      </c>
      <c r="B1" s="12"/>
      <c r="C1" s="12"/>
      <c r="D1" s="12"/>
      <c r="E1" s="12"/>
      <c r="F1" s="12"/>
      <c r="G1" s="12"/>
      <c r="H1" s="12"/>
      <c r="I1" s="12"/>
      <c r="J1" s="12"/>
      <c r="K1" s="12"/>
    </row>
    <row r="2" spans="1:11">
      <c r="A2" s="13" t="s">
        <v>1</v>
      </c>
      <c r="B2" s="13"/>
      <c r="C2" s="13"/>
      <c r="D2" s="13"/>
      <c r="E2" s="13"/>
      <c r="F2" s="13"/>
      <c r="G2" s="13"/>
      <c r="H2" s="13"/>
      <c r="I2" s="13"/>
      <c r="J2" s="13"/>
      <c r="K2" s="13"/>
    </row>
    <row r="3" spans="1:11">
      <c r="A3" s="14" t="s">
        <v>2</v>
      </c>
      <c r="B3" s="14"/>
      <c r="C3" s="14" t="s">
        <v>84</v>
      </c>
      <c r="D3" s="14"/>
      <c r="E3" s="14"/>
      <c r="F3" s="14"/>
      <c r="G3" s="14"/>
      <c r="H3" s="14"/>
      <c r="I3" s="14"/>
      <c r="J3" s="14"/>
      <c r="K3" s="14"/>
    </row>
    <row r="4" spans="1:11" ht="25.15" customHeight="1">
      <c r="A4" s="14" t="s">
        <v>3</v>
      </c>
      <c r="B4" s="14"/>
      <c r="C4" s="14" t="s">
        <v>4</v>
      </c>
      <c r="D4" s="14"/>
      <c r="E4" s="14"/>
      <c r="F4" s="14"/>
      <c r="G4" s="2" t="s">
        <v>5</v>
      </c>
      <c r="H4" s="14" t="s">
        <v>6</v>
      </c>
      <c r="I4" s="14"/>
      <c r="J4" s="14"/>
      <c r="K4" s="14"/>
    </row>
    <row r="5" spans="1:11">
      <c r="A5" s="14" t="s">
        <v>7</v>
      </c>
      <c r="B5" s="14"/>
      <c r="C5" s="14" t="s">
        <v>8</v>
      </c>
      <c r="D5" s="14"/>
      <c r="E5" s="14"/>
      <c r="F5" s="14"/>
      <c r="G5" s="2" t="s">
        <v>9</v>
      </c>
      <c r="H5" s="14" t="s">
        <v>10</v>
      </c>
      <c r="I5" s="14"/>
      <c r="J5" s="14"/>
      <c r="K5" s="14"/>
    </row>
    <row r="6" spans="1:11" ht="14.1" customHeight="1">
      <c r="A6" s="22" t="s">
        <v>11</v>
      </c>
      <c r="B6" s="23"/>
      <c r="C6" s="15"/>
      <c r="D6" s="15"/>
      <c r="E6" s="5" t="s">
        <v>12</v>
      </c>
      <c r="F6" s="5" t="s">
        <v>13</v>
      </c>
      <c r="G6" s="5" t="s">
        <v>14</v>
      </c>
      <c r="H6" s="2" t="s">
        <v>15</v>
      </c>
      <c r="I6" s="14" t="s">
        <v>16</v>
      </c>
      <c r="J6" s="14"/>
      <c r="K6" s="2" t="s">
        <v>17</v>
      </c>
    </row>
    <row r="7" spans="1:11">
      <c r="A7" s="24"/>
      <c r="B7" s="25"/>
      <c r="C7" s="28" t="s">
        <v>18</v>
      </c>
      <c r="D7" s="28"/>
      <c r="E7" s="4">
        <v>32400</v>
      </c>
      <c r="F7" s="4">
        <f>F8+F10</f>
        <v>32283.45</v>
      </c>
      <c r="G7" s="4">
        <f>G8+G10</f>
        <v>32275.660000000003</v>
      </c>
      <c r="H7" s="2">
        <v>10</v>
      </c>
      <c r="I7" s="17">
        <f>G7/F7</f>
        <v>0.99975869989112076</v>
      </c>
      <c r="J7" s="17"/>
      <c r="K7" s="3">
        <v>9.99</v>
      </c>
    </row>
    <row r="8" spans="1:11">
      <c r="A8" s="24"/>
      <c r="B8" s="25"/>
      <c r="C8" s="16" t="s">
        <v>19</v>
      </c>
      <c r="D8" s="16"/>
      <c r="E8" s="4">
        <v>31000</v>
      </c>
      <c r="F8" s="4">
        <v>30983.45</v>
      </c>
      <c r="G8" s="4">
        <v>30980.83</v>
      </c>
      <c r="H8" s="2" t="s">
        <v>20</v>
      </c>
      <c r="I8" s="17">
        <f>G8/F8</f>
        <v>0.99991543872615862</v>
      </c>
      <c r="J8" s="17"/>
      <c r="K8" s="2" t="s">
        <v>20</v>
      </c>
    </row>
    <row r="9" spans="1:11">
      <c r="A9" s="24"/>
      <c r="B9" s="25"/>
      <c r="C9" s="16" t="s">
        <v>21</v>
      </c>
      <c r="D9" s="16"/>
      <c r="E9" s="4"/>
      <c r="F9" s="4"/>
      <c r="G9" s="4"/>
      <c r="H9" s="2" t="s">
        <v>20</v>
      </c>
      <c r="I9" s="17"/>
      <c r="J9" s="17"/>
      <c r="K9" s="2" t="s">
        <v>20</v>
      </c>
    </row>
    <row r="10" spans="1:11">
      <c r="A10" s="26"/>
      <c r="B10" s="27"/>
      <c r="C10" s="16" t="s">
        <v>22</v>
      </c>
      <c r="D10" s="16"/>
      <c r="E10" s="4">
        <v>1400</v>
      </c>
      <c r="F10" s="4">
        <v>1300</v>
      </c>
      <c r="G10" s="4">
        <v>1294.83</v>
      </c>
      <c r="H10" s="2" t="s">
        <v>20</v>
      </c>
      <c r="I10" s="17">
        <f>G10/F10</f>
        <v>0.9960230769230769</v>
      </c>
      <c r="J10" s="17"/>
      <c r="K10" s="2" t="s">
        <v>20</v>
      </c>
    </row>
    <row r="11" spans="1:11">
      <c r="A11" s="14" t="s">
        <v>23</v>
      </c>
      <c r="B11" s="14" t="s">
        <v>24</v>
      </c>
      <c r="C11" s="14"/>
      <c r="D11" s="14"/>
      <c r="E11" s="14"/>
      <c r="F11" s="14"/>
      <c r="G11" s="14" t="s">
        <v>25</v>
      </c>
      <c r="H11" s="14"/>
      <c r="I11" s="14"/>
      <c r="J11" s="14"/>
      <c r="K11" s="14"/>
    </row>
    <row r="12" spans="1:11" ht="408.95" customHeight="1">
      <c r="A12" s="14"/>
      <c r="B12" s="18" t="s">
        <v>26</v>
      </c>
      <c r="C12" s="18"/>
      <c r="D12" s="18"/>
      <c r="E12" s="18"/>
      <c r="F12" s="18"/>
      <c r="G12" s="19" t="s">
        <v>85</v>
      </c>
      <c r="H12" s="20"/>
      <c r="I12" s="20"/>
      <c r="J12" s="20"/>
      <c r="K12" s="21"/>
    </row>
    <row r="13" spans="1:11" ht="24.95" customHeight="1">
      <c r="A13" s="35" t="s">
        <v>27</v>
      </c>
      <c r="B13" s="2" t="s">
        <v>28</v>
      </c>
      <c r="C13" s="2" t="s">
        <v>29</v>
      </c>
      <c r="D13" s="14" t="s">
        <v>30</v>
      </c>
      <c r="E13" s="14"/>
      <c r="F13" s="2" t="s">
        <v>31</v>
      </c>
      <c r="G13" s="2" t="s">
        <v>32</v>
      </c>
      <c r="H13" s="2" t="s">
        <v>15</v>
      </c>
      <c r="I13" s="2" t="s">
        <v>17</v>
      </c>
      <c r="J13" s="14" t="s">
        <v>33</v>
      </c>
      <c r="K13" s="14"/>
    </row>
    <row r="14" spans="1:11" ht="24.95" customHeight="1">
      <c r="A14" s="36"/>
      <c r="B14" s="14" t="s">
        <v>34</v>
      </c>
      <c r="C14" s="37" t="s">
        <v>35</v>
      </c>
      <c r="D14" s="29" t="s">
        <v>36</v>
      </c>
      <c r="E14" s="29"/>
      <c r="F14" s="2" t="s">
        <v>37</v>
      </c>
      <c r="G14" s="2" t="s">
        <v>37</v>
      </c>
      <c r="H14" s="2">
        <v>5</v>
      </c>
      <c r="I14" s="4">
        <v>5</v>
      </c>
      <c r="J14" s="30"/>
      <c r="K14" s="30"/>
    </row>
    <row r="15" spans="1:11" ht="24.95" customHeight="1">
      <c r="A15" s="36"/>
      <c r="B15" s="14"/>
      <c r="C15" s="38"/>
      <c r="D15" s="29" t="s">
        <v>38</v>
      </c>
      <c r="E15" s="29"/>
      <c r="F15" s="2" t="s">
        <v>39</v>
      </c>
      <c r="G15" s="5" t="s">
        <v>40</v>
      </c>
      <c r="H15" s="2">
        <v>5</v>
      </c>
      <c r="I15" s="4">
        <v>5</v>
      </c>
      <c r="J15" s="30"/>
      <c r="K15" s="30"/>
    </row>
    <row r="16" spans="1:11" ht="24.95" customHeight="1">
      <c r="A16" s="36"/>
      <c r="B16" s="14"/>
      <c r="C16" s="38"/>
      <c r="D16" s="29" t="s">
        <v>41</v>
      </c>
      <c r="E16" s="29"/>
      <c r="F16" s="2" t="s">
        <v>42</v>
      </c>
      <c r="G16" s="5" t="s">
        <v>43</v>
      </c>
      <c r="H16" s="5">
        <v>5</v>
      </c>
      <c r="I16" s="4">
        <v>5</v>
      </c>
      <c r="J16" s="30"/>
      <c r="K16" s="30"/>
    </row>
    <row r="17" spans="1:11" ht="24.95" customHeight="1">
      <c r="A17" s="36"/>
      <c r="B17" s="14"/>
      <c r="C17" s="39"/>
      <c r="D17" s="31" t="s">
        <v>44</v>
      </c>
      <c r="E17" s="32"/>
      <c r="F17" s="2" t="s">
        <v>45</v>
      </c>
      <c r="G17" s="5" t="s">
        <v>46</v>
      </c>
      <c r="H17" s="5">
        <v>5</v>
      </c>
      <c r="I17" s="4">
        <v>5</v>
      </c>
      <c r="J17" s="30"/>
      <c r="K17" s="30"/>
    </row>
    <row r="18" spans="1:11" ht="24.95" customHeight="1">
      <c r="A18" s="36"/>
      <c r="B18" s="14"/>
      <c r="C18" s="37" t="s">
        <v>47</v>
      </c>
      <c r="D18" s="29" t="s">
        <v>48</v>
      </c>
      <c r="E18" s="29"/>
      <c r="F18" s="7" t="s">
        <v>49</v>
      </c>
      <c r="G18" s="8" t="s">
        <v>50</v>
      </c>
      <c r="H18" s="2">
        <v>5</v>
      </c>
      <c r="I18" s="4">
        <v>5</v>
      </c>
      <c r="J18" s="30"/>
      <c r="K18" s="30"/>
    </row>
    <row r="19" spans="1:11" ht="24.95" customHeight="1">
      <c r="A19" s="36"/>
      <c r="B19" s="14"/>
      <c r="C19" s="38"/>
      <c r="D19" s="31" t="s">
        <v>51</v>
      </c>
      <c r="E19" s="32"/>
      <c r="F19" s="9">
        <v>0.9</v>
      </c>
      <c r="G19" s="9">
        <v>0.91</v>
      </c>
      <c r="H19" s="5">
        <v>5</v>
      </c>
      <c r="I19" s="4">
        <v>5</v>
      </c>
      <c r="J19" s="30"/>
      <c r="K19" s="30"/>
    </row>
    <row r="20" spans="1:11" ht="24.95" customHeight="1">
      <c r="A20" s="36"/>
      <c r="B20" s="14"/>
      <c r="C20" s="38"/>
      <c r="D20" s="31" t="s">
        <v>52</v>
      </c>
      <c r="E20" s="32"/>
      <c r="F20" s="2" t="s">
        <v>53</v>
      </c>
      <c r="G20" s="5" t="s">
        <v>54</v>
      </c>
      <c r="H20" s="5">
        <v>5</v>
      </c>
      <c r="I20" s="4">
        <v>5</v>
      </c>
      <c r="J20" s="30"/>
      <c r="K20" s="30"/>
    </row>
    <row r="21" spans="1:11" ht="63" customHeight="1">
      <c r="A21" s="36"/>
      <c r="B21" s="14"/>
      <c r="C21" s="37" t="s">
        <v>55</v>
      </c>
      <c r="D21" s="31" t="s">
        <v>36</v>
      </c>
      <c r="E21" s="32"/>
      <c r="F21" s="5" t="s">
        <v>56</v>
      </c>
      <c r="G21" s="5" t="s">
        <v>57</v>
      </c>
      <c r="H21" s="5">
        <v>5</v>
      </c>
      <c r="I21" s="4">
        <v>4</v>
      </c>
      <c r="J21" s="30" t="s">
        <v>58</v>
      </c>
      <c r="K21" s="30"/>
    </row>
    <row r="22" spans="1:11" ht="24.95" customHeight="1">
      <c r="A22" s="36"/>
      <c r="B22" s="14"/>
      <c r="C22" s="39"/>
      <c r="D22" s="29" t="s">
        <v>59</v>
      </c>
      <c r="E22" s="29"/>
      <c r="F22" s="5" t="s">
        <v>60</v>
      </c>
      <c r="G22" s="5" t="s">
        <v>60</v>
      </c>
      <c r="H22" s="5">
        <v>5</v>
      </c>
      <c r="I22" s="4">
        <v>5</v>
      </c>
      <c r="J22" s="30"/>
      <c r="K22" s="30"/>
    </row>
    <row r="23" spans="1:11" ht="49.5" customHeight="1">
      <c r="A23" s="36"/>
      <c r="B23" s="14"/>
      <c r="C23" s="6" t="s">
        <v>61</v>
      </c>
      <c r="D23" s="29" t="s">
        <v>62</v>
      </c>
      <c r="E23" s="29"/>
      <c r="F23" s="5">
        <v>32400</v>
      </c>
      <c r="G23" s="5">
        <v>32275.66</v>
      </c>
      <c r="H23" s="5">
        <v>5</v>
      </c>
      <c r="I23" s="4">
        <f>G23/F23*H23</f>
        <v>4.9808117283950617</v>
      </c>
      <c r="J23" s="30" t="s">
        <v>63</v>
      </c>
      <c r="K23" s="30"/>
    </row>
    <row r="24" spans="1:11" ht="24.95" customHeight="1">
      <c r="A24" s="36"/>
      <c r="B24" s="37" t="s">
        <v>64</v>
      </c>
      <c r="C24" s="37" t="s">
        <v>65</v>
      </c>
      <c r="D24" s="29" t="s">
        <v>66</v>
      </c>
      <c r="E24" s="29"/>
      <c r="F24" s="2" t="s">
        <v>67</v>
      </c>
      <c r="G24" s="5" t="s">
        <v>68</v>
      </c>
      <c r="H24" s="5">
        <v>6</v>
      </c>
      <c r="I24" s="4">
        <v>6</v>
      </c>
      <c r="J24" s="30"/>
      <c r="K24" s="30"/>
    </row>
    <row r="25" spans="1:11" ht="24.95" customHeight="1">
      <c r="A25" s="36"/>
      <c r="B25" s="38"/>
      <c r="C25" s="38"/>
      <c r="D25" s="31" t="s">
        <v>69</v>
      </c>
      <c r="E25" s="32"/>
      <c r="F25" s="7" t="s">
        <v>70</v>
      </c>
      <c r="G25" s="5" t="s">
        <v>71</v>
      </c>
      <c r="H25" s="5">
        <v>6</v>
      </c>
      <c r="I25" s="4">
        <v>6</v>
      </c>
      <c r="J25" s="30"/>
      <c r="K25" s="30"/>
    </row>
    <row r="26" spans="1:11" ht="24.95" customHeight="1">
      <c r="A26" s="36"/>
      <c r="B26" s="38"/>
      <c r="C26" s="38"/>
      <c r="D26" s="31" t="s">
        <v>72</v>
      </c>
      <c r="E26" s="32"/>
      <c r="F26" s="9" t="s">
        <v>73</v>
      </c>
      <c r="G26" s="8" t="s">
        <v>74</v>
      </c>
      <c r="H26" s="5">
        <v>6</v>
      </c>
      <c r="I26" s="4">
        <v>6</v>
      </c>
      <c r="J26" s="30"/>
      <c r="K26" s="30"/>
    </row>
    <row r="27" spans="1:11" ht="24.95" customHeight="1">
      <c r="A27" s="36"/>
      <c r="B27" s="38"/>
      <c r="C27" s="38"/>
      <c r="D27" s="31" t="s">
        <v>75</v>
      </c>
      <c r="E27" s="32"/>
      <c r="F27" s="7" t="s">
        <v>76</v>
      </c>
      <c r="G27" s="8" t="s">
        <v>77</v>
      </c>
      <c r="H27" s="5">
        <v>6</v>
      </c>
      <c r="I27" s="4">
        <v>6</v>
      </c>
      <c r="J27" s="30"/>
      <c r="K27" s="30"/>
    </row>
    <row r="28" spans="1:11" ht="24.95" customHeight="1">
      <c r="A28" s="36"/>
      <c r="B28" s="38"/>
      <c r="C28" s="38"/>
      <c r="D28" s="31" t="s">
        <v>78</v>
      </c>
      <c r="E28" s="32"/>
      <c r="F28" s="2" t="s">
        <v>79</v>
      </c>
      <c r="G28" s="5" t="s">
        <v>80</v>
      </c>
      <c r="H28" s="5">
        <v>6</v>
      </c>
      <c r="I28" s="4">
        <v>6</v>
      </c>
      <c r="J28" s="30"/>
      <c r="K28" s="30"/>
    </row>
    <row r="29" spans="1:11" ht="57.75" customHeight="1">
      <c r="A29" s="36"/>
      <c r="B29" s="39"/>
      <c r="C29" s="39"/>
      <c r="D29" s="31" t="s">
        <v>81</v>
      </c>
      <c r="E29" s="32"/>
      <c r="F29" s="7">
        <v>0.99</v>
      </c>
      <c r="G29" s="7">
        <v>0.99</v>
      </c>
      <c r="H29" s="2">
        <v>10</v>
      </c>
      <c r="I29" s="4">
        <f>H29*0.8</f>
        <v>8</v>
      </c>
      <c r="J29" s="30" t="s">
        <v>82</v>
      </c>
      <c r="K29" s="30"/>
    </row>
    <row r="30" spans="1:11" s="1" customFormat="1" ht="24.95" customHeight="1">
      <c r="A30" s="33" t="s">
        <v>83</v>
      </c>
      <c r="B30" s="33"/>
      <c r="C30" s="33"/>
      <c r="D30" s="33"/>
      <c r="E30" s="33"/>
      <c r="F30" s="33"/>
      <c r="G30" s="33"/>
      <c r="H30" s="10">
        <v>100</v>
      </c>
      <c r="I30" s="11">
        <f>SUM(I14:I29)+K7</f>
        <v>96.970811728395049</v>
      </c>
      <c r="J30" s="34"/>
      <c r="K30" s="34"/>
    </row>
  </sheetData>
  <mergeCells count="69">
    <mergeCell ref="D28:E28"/>
    <mergeCell ref="J28:K28"/>
    <mergeCell ref="D29:E29"/>
    <mergeCell ref="J29:K29"/>
    <mergeCell ref="A30:G30"/>
    <mergeCell ref="J30:K30"/>
    <mergeCell ref="A13:A29"/>
    <mergeCell ref="B14:B23"/>
    <mergeCell ref="B24:B29"/>
    <mergeCell ref="C14:C17"/>
    <mergeCell ref="C18:C20"/>
    <mergeCell ref="C21:C22"/>
    <mergeCell ref="C24:C29"/>
    <mergeCell ref="D25:E25"/>
    <mergeCell ref="J25:K25"/>
    <mergeCell ref="D26:E26"/>
    <mergeCell ref="J26:K26"/>
    <mergeCell ref="D27:E27"/>
    <mergeCell ref="J27:K27"/>
    <mergeCell ref="D22:E22"/>
    <mergeCell ref="J22:K22"/>
    <mergeCell ref="D23:E23"/>
    <mergeCell ref="J23:K23"/>
    <mergeCell ref="D24:E24"/>
    <mergeCell ref="J24:K24"/>
    <mergeCell ref="D19:E19"/>
    <mergeCell ref="J19:K19"/>
    <mergeCell ref="D20:E20"/>
    <mergeCell ref="J20:K20"/>
    <mergeCell ref="D21:E21"/>
    <mergeCell ref="J21:K21"/>
    <mergeCell ref="D16:E16"/>
    <mergeCell ref="J16:K16"/>
    <mergeCell ref="D17:E17"/>
    <mergeCell ref="J17:K17"/>
    <mergeCell ref="D18:E18"/>
    <mergeCell ref="J18:K18"/>
    <mergeCell ref="D13:E13"/>
    <mergeCell ref="J13:K13"/>
    <mergeCell ref="D14:E14"/>
    <mergeCell ref="J14:K14"/>
    <mergeCell ref="D15:E15"/>
    <mergeCell ref="J15:K15"/>
    <mergeCell ref="C10:D10"/>
    <mergeCell ref="I10:J10"/>
    <mergeCell ref="B11:F11"/>
    <mergeCell ref="G11:K11"/>
    <mergeCell ref="B12:F12"/>
    <mergeCell ref="G12:K12"/>
    <mergeCell ref="A6:B10"/>
    <mergeCell ref="C7:D7"/>
    <mergeCell ref="I7:J7"/>
    <mergeCell ref="C8:D8"/>
    <mergeCell ref="I8:J8"/>
    <mergeCell ref="C9:D9"/>
    <mergeCell ref="I9:J9"/>
    <mergeCell ref="A11:A12"/>
    <mergeCell ref="A5:B5"/>
    <mergeCell ref="C5:F5"/>
    <mergeCell ref="H5:K5"/>
    <mergeCell ref="C6:D6"/>
    <mergeCell ref="I6:J6"/>
    <mergeCell ref="A1:K1"/>
    <mergeCell ref="A2:K2"/>
    <mergeCell ref="A3:B3"/>
    <mergeCell ref="C3:K3"/>
    <mergeCell ref="A4:B4"/>
    <mergeCell ref="C4:F4"/>
    <mergeCell ref="H4:K4"/>
  </mergeCells>
  <phoneticPr fontId="10" type="noConversion"/>
  <pageMargins left="0.70866141732283505" right="0.70866141732283505" top="0.55118110236220497" bottom="0.55118110236220497" header="0.31496062992126" footer="0.31496062992126"/>
  <pageSetup paperSize="9" scale="6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webuser</cp:lastModifiedBy>
  <cp:lastPrinted>2021-08-22T10:01:27Z</cp:lastPrinted>
  <dcterms:created xsi:type="dcterms:W3CDTF">2021-04-12T11:24:00Z</dcterms:created>
  <dcterms:modified xsi:type="dcterms:W3CDTF">2021-08-25T02:18:14Z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