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345" windowHeight="11925"/>
  </bookViews>
  <sheets>
    <sheet name="指标体系评分表" sheetId="1" r:id="rId1"/>
  </sheets>
  <definedNames>
    <definedName name="_xlnm.Print_Area" localSheetId="0">指标体系评分表!$A$1:$I$40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win10</author>
  </authors>
  <commentList>
    <comment ref="C7" authorId="0">
      <text>
        <r>
          <rPr>
            <b/>
            <sz val="9"/>
            <rFont val="宋体"/>
            <charset val="134"/>
          </rPr>
          <t>win10:</t>
        </r>
        <r>
          <rPr>
            <sz val="9"/>
            <rFont val="宋体"/>
            <charset val="134"/>
          </rPr>
          <t xml:space="preserve">
经营支出</t>
        </r>
      </text>
    </comment>
  </commentList>
</comments>
</file>

<file path=xl/sharedStrings.xml><?xml version="1.0" encoding="utf-8"?>
<sst xmlns="http://schemas.openxmlformats.org/spreadsheetml/2006/main" count="170" uniqueCount="131">
  <si>
    <t>北京市科学技术委员会2023年度部门整体绩效评价指标体系评分表</t>
  </si>
  <si>
    <t>一、当年预算执行情况（20分）</t>
  </si>
  <si>
    <t>一级指标</t>
  </si>
  <si>
    <t>二级指标</t>
  </si>
  <si>
    <t>预算数（万元）</t>
  </si>
  <si>
    <t>执行数（万元）</t>
  </si>
  <si>
    <t>预算执行率</t>
  </si>
  <si>
    <t>分值</t>
  </si>
  <si>
    <t>自评得分</t>
  </si>
  <si>
    <t>指标解释</t>
  </si>
  <si>
    <t>评分标准</t>
  </si>
  <si>
    <t>当年预算执行情况（20分）</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</si>
  <si>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</si>
  <si>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</si>
  <si>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含）-300%区间，则按照该指标分值的10%扣分；计算结果在300%（含）-500%区间，则按照该指标分值的20%扣分；计算结果高于500%（含），则按照该指标分值的30%扣分。</t>
  </si>
  <si>
    <t>基本支出</t>
  </si>
  <si>
    <t>--</t>
  </si>
  <si>
    <t>项目支出</t>
  </si>
  <si>
    <t>其他</t>
  </si>
  <si>
    <t>二、整体绩效目标实际情况（60分）</t>
  </si>
  <si>
    <t>三级指标</t>
  </si>
  <si>
    <t>指标值</t>
  </si>
  <si>
    <t>完成值</t>
  </si>
  <si>
    <t>得分</t>
  </si>
  <si>
    <t>整体绩效目标实现情况（60分）</t>
  </si>
  <si>
    <t>产出（30分）</t>
  </si>
  <si>
    <t>国家战略科技力量培育（6分）</t>
  </si>
  <si>
    <t>支持京津冀国家技术创新中心建设1家</t>
  </si>
  <si>
    <t>2023年4月，北京京津冀国家技术创新中心正式在京注册</t>
  </si>
  <si>
    <t>评价京津冀国家技术创新中心建设完成度。
评价要点：围绕京津冀国家技术创新中心建设工作完成率。</t>
  </si>
  <si>
    <t>完成计划工作的90%以上，满分；每少完成10%的工作量扣0.2分，扣完为止。</t>
  </si>
  <si>
    <t>支持基础性、前沿性机构平台建设工作≥4家</t>
  </si>
  <si>
    <t>支持4家支持基础性、前沿性机构平台建设。</t>
  </si>
  <si>
    <t>评价支持基础性、前沿性机构平台建设完成度。
评价要点：支持基础性、前沿性机构平台建设完成率。</t>
  </si>
  <si>
    <t>实际完成值/计划指标值*指标分值（得分最高不超过该指标分值上限）。</t>
  </si>
  <si>
    <t>支持新型研发机构建设工作8个</t>
  </si>
  <si>
    <t>支持8家世界一流新型研发机构建设。</t>
  </si>
  <si>
    <t>评价支持新型研发机构建设完成度。
评价要点：支持新型研发机构建设完成率。</t>
  </si>
  <si>
    <t>加强原创性引领性科技攻关，突破关键核心技术（6分）</t>
  </si>
  <si>
    <t>前沿技术研发和关键核心技术攻关≥47项</t>
  </si>
  <si>
    <t>在前沿新材料技术创新、传感器与科学仪器创新研制、智能制造与机器人技术创新等领域攻克关键技术，取得技术成果地、专利等共计61项。</t>
  </si>
  <si>
    <t>评价前沿技术研发和关键核心技术攻关完成度。
评价要点：前沿技术研发和关键核心技术攻关完成率。</t>
  </si>
  <si>
    <t>突破人工智能、区块链、融合通信和互联网3.0等关键技术≥25项</t>
  </si>
  <si>
    <t>支持完成12项</t>
  </si>
  <si>
    <t>评价突破人工智能、区块链、融合通信和互联网3.0等关键技术完成度。
评价要点：突破人工智能、区块链、融合通信和互联网3.0等关键技术完成率。</t>
  </si>
  <si>
    <t>组织实施自然科学基金项目，强化基础研究源头支撑，服务北京国际科技创新中心建设。</t>
  </si>
  <si>
    <t>完成自然科学基金资助工作。通过杰青、青年项目、本科生“启研”计划等持续强化青年人才培养。资助青年项目129项、资助杰青项目39项、资助本科生“启研”计划项目193项。2023年围绕数据科学感知、量子通信、疾病诊疗新策略、高精度磁测量仪器、新型半导体材料等重点领域的科学前沿和“卡脖子”关键核心技术的基础科学问题资助24个项目。面向世界科技前沿、面向经济主战场、面向国家重大需求、面向人民生命健康，资助2023年度面上项目（含面上专项）776项。</t>
  </si>
  <si>
    <t>评价组织实施好自然科学基金资助工作完成度。
评价要点：自然科学基金资助工作完成率。</t>
  </si>
  <si>
    <t>科技人才（4分）</t>
  </si>
  <si>
    <t>选拔支持科技新星150名</t>
  </si>
  <si>
    <t>遴选支持2023年北京市科技新星计划入选人员，包括创新新星150名，创业新星10名，交叉合作课题92项。</t>
  </si>
  <si>
    <t>评价选拔科技新星完成度。
评价要点：支持科技新星人数情况。</t>
  </si>
  <si>
    <t>充分发挥科技奖励的激励导向作用，高质量完成市科技奖励评审工作。</t>
  </si>
  <si>
    <t>通过“一年两评”调整工作节奏。完成2022年度奖励提名、评审和授奖工作，人物奖授奖21人，项目奖授奖188项。完成2023年度奖励评审工作，人物奖建议授奖19人，项目奖建议授奖196项。</t>
  </si>
  <si>
    <t>评价组织实施本年度市科技奖励工作完成度。
评价要点：科学技术奖评审人数与评审项目完成率。</t>
  </si>
  <si>
    <t>城市科技创新（6分）</t>
  </si>
  <si>
    <t>打造碳中和新技术应用场景≥6个</t>
  </si>
  <si>
    <t>围绕新能源、绿色建筑、低碳园区和社区、电化学储能等领域科技需求，组织立项14个科研项目，攻关14项碳减排碳中和关键技术成果，打造10个低碳应用场景。</t>
  </si>
  <si>
    <t>评价打造碳中和新技术应用场景的完成度。
评价要点：打造碳中和新技术应用场景工作的完成率。</t>
  </si>
  <si>
    <t>应用场景示范建设项目数量≥6个</t>
  </si>
  <si>
    <t>围绕城市安全运行科技保障、智慧交通科技创新、科技助老和智慧社区建设、生态环境综合治理科技支撑等方面，形成系列新技术、装备36项，构建21个典型应用场景，推动多项技术转化落地应用，形成典型示范15个。</t>
  </si>
  <si>
    <t>评价应用场景示范建设项目的完成度。
评价要点：应用场景示范建设项目工作的完成率。</t>
  </si>
  <si>
    <t>示范推广新技术、新品种等科技成果≥4个</t>
  </si>
  <si>
    <t>聚焦生物育种、设施农业、智慧农业、农机装备等方面，加快前沿技术攻关，获得5个核心关键基因、种质资源和品种，推进18项创新成果的集成与应用推广，建立成果示范基地12个；研发符合首都居民营养膳食需求的功能性食品4种，集成创新食品制造新技术、新方法、新装备6项。</t>
  </si>
  <si>
    <t>评价示范推广新技术、新品种等科技成果的完成度。
评价要点：示范推广新技术、新品种等科技成果数量工作的完成率。</t>
  </si>
  <si>
    <t>高精尖产业培育（8分）</t>
  </si>
  <si>
    <t>支持科技服务业开放平台≥10家</t>
  </si>
  <si>
    <t>搭建工程技术、检验检测和科技咨询约18个专业开放服务平台</t>
  </si>
  <si>
    <t>评价在支持科技服务业开放平台方面工作的完成度。
评价要点：支持科技服务业开放平台数量工作的完成率。</t>
  </si>
  <si>
    <t>支持人工智能医疗产品研发和应用相关工作≥25项</t>
  </si>
  <si>
    <t>共支持25个产品研发和应用。包括推动了18个数字医疗产品和装备的研发，保持我市AI医疗器械占先优势；建设2个产品研发共性平台，提升产品检测检验、临床评价的服务能力，推动产业快速、健康发展；通过市区联动探索7个AI产品的不同示范应用模式，推动商业化落地；搭建AI药物虚拟临床试验平台，提高药物临床试验成功率。</t>
  </si>
  <si>
    <t>评价在支持人工智能医疗产品研发和应用相关工作的完成度。
评价要点：支持人工智能医疗产品研发和应用相关工作的完成率。</t>
  </si>
  <si>
    <t>推动医药健康产业共性关键技术平台建设工作≥5项</t>
  </si>
  <si>
    <t>支持核酸合成CDMO服务平台建设、病毒载体递送CDMO生产服务平台、非病毒载体递送CDMO生产服务平台、小分子创新药CDMO平台建设、细胞衍生物载药平台建立及新药研发5项。</t>
  </si>
  <si>
    <t>评价在推动医药健康产业共性关键技术平台建设工作的完成度。
评价要点：推动医药健康产业共性关键技术平台建设工作工作的完成率。</t>
  </si>
  <si>
    <t>支持研发创新品种数量≥30个</t>
  </si>
  <si>
    <t>支持创新品种的临床前及临床研究36项</t>
  </si>
  <si>
    <t>评价在支持研发创新品种数量方面工作的完成度。
评价要点：支持研发创新品种数量工作的完成率。</t>
  </si>
  <si>
    <t>效果（30分）</t>
  </si>
  <si>
    <t>社会效益
（24分）</t>
  </si>
  <si>
    <t>围绕人工智能、区块链、融合通信和互联网3.0等重点方向，推动产业上下游开展协同创新，启动一批关键技术攻关，有效推动北京新一代信息通信领域创新发展。</t>
  </si>
  <si>
    <t>印发加快建设人工智能创新策源地、互联网3.0产业发展工作方案和科技创新行动、未来产业创新发展等产业政策，人工智能等重点产业集群蓬勃发展。举全市之力打造人工智能产业高地，2023年核心产值突破2500亿元。涌现出超大规模智能模型“悟道3.0”，首个精通3D任务的具身通才智能体“狮子座”，全球首款基于忆阻器的存算一体载体等重大创新成果。</t>
  </si>
  <si>
    <t>评价围绕人工智能、区块链、融合通信和互联网3.0等重点方向，推动产业上下游开展协同创新，启动一批关键技术攻关，有效推动北京新一代信息通信领域创新发展的效益是否显著。</t>
  </si>
  <si>
    <t>作用显著，满分；每存在一项作用不足的内容扣1分，扣完为止。</t>
  </si>
  <si>
    <t>带动智能制造、智能网联汽车产业活力提升</t>
  </si>
  <si>
    <t>智能制造领域，加快人形机器人等技术攻关，组织相关科研项目7项。智能网联汽车领域，围绕整车需求，推进汽车电子元器件自主化攻关，揭榜挂帅方式在全国范围遴选优势团队，支持模拟类、MCU类等10款汽车电子元器件研制及上车应用。</t>
  </si>
  <si>
    <t>评价带动智能制造、智能网联汽车产业活力提升所发挥作用是否显著。</t>
  </si>
  <si>
    <t>推动传感器与科学仪器、光电子等产业在京聚集发展</t>
  </si>
  <si>
    <t>2023年度传感器与科学仪器、光电子等产业，创新研制专项围绕大科学装置、医学实验、生物制样、半导体检测、光传感与光通讯等领域科技需求，组织立项11个科研项目，攻关荧光成像实时监控导航的冷冻聚焦离子束减薄系统、国内首套7T 160mm口径无液氦超导磁共振动物成像系统工程样机、国内首套具有自主知识产权的国产小型化复合泵，突破600W级高功率红外皮秒激光器工程化，开发支持10余款设备或零部件研发研制，加速北京重点企业快速发展。</t>
  </si>
  <si>
    <t>评价推动传感器与科学仪器、光电子等产业在京聚集发展的成果是否显著。</t>
  </si>
  <si>
    <t>服务对象满意度（6分）</t>
  </si>
  <si>
    <t>年度绩效考评结果</t>
  </si>
  <si>
    <t>2023年度绩效考评得分为97.33分，考评等次为“优秀”。</t>
  </si>
  <si>
    <t>评价部门（单位）的服务对象对部门履职效果的满意程度。</t>
  </si>
  <si>
    <t>绩效考评结果为“优秀”，满分；每降低一个档次，扣1分。</t>
  </si>
  <si>
    <t>三、预算管理情况（20分）</t>
  </si>
  <si>
    <t>预算管理情况
（20分）</t>
  </si>
  <si>
    <t>财务管理（4分)</t>
  </si>
  <si>
    <t>财务管理制度健全性
（1分）</t>
  </si>
  <si>
    <t>健全、完整、合规</t>
  </si>
  <si>
    <t>财务管理制度健全性：部门（单位）为加强财务管理、规范财务行为而制定的管理制度。</t>
  </si>
  <si>
    <t>①预算资金管理办法、绩效跟踪管理办法、资产管理办法等各项制度是否健全；②部门内部财务管理制度是否完整、合规；③会计核算制度是否完整、合规。每有一项不合格扣0.5分，扣完为止。</t>
  </si>
  <si>
    <t>资金使用合规性和安全性
（2分）</t>
  </si>
  <si>
    <t>合规、安全</t>
  </si>
  <si>
    <t>资金使用合规性和安全性：部门（单位）使用预算资金是否符合相关的预算财务管理制度的规定，是否符合相关规定的开支范围，用以反映考核部门（单位）预算资金的规范运行和安全运行情况。</t>
  </si>
  <si>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0.5分，扣完为止。</t>
  </si>
  <si>
    <t>会计基础信息完善性
（1分）</t>
  </si>
  <si>
    <t>完整、准确</t>
  </si>
  <si>
    <t>会计基础信息完善性：部门（单位）会计基础信息情况。</t>
  </si>
  <si>
    <t>①基础数据信息和会计信息资料是否真实；②基础数据信息和会计信息资料是否完整；③基础数据信息和会计信息资料是否准确。每有一项不合格扣0.5分，扣完为止。</t>
  </si>
  <si>
    <t>资产管理（4分）</t>
  </si>
  <si>
    <t>资产管理规范性
（4分）</t>
  </si>
  <si>
    <t>规范</t>
  </si>
  <si>
    <t>资产管理规范性：部门（单位）的资产是否保持安全完整，资产配置是否合理，资产使用和资产处理是否规范，用以反映和考核部门（单位）资产管理的整体水平。</t>
  </si>
  <si>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照要求进行报批或资产不公开处置行为；⑥其它资产管理制度办法执行情况。每有一项不合格扣0.8分，扣完为止。</t>
  </si>
  <si>
    <t>绩效管理（4分）</t>
  </si>
  <si>
    <t>绩效管理情况
（4分）</t>
  </si>
  <si>
    <t>及时、有效</t>
  </si>
  <si>
    <t>绩效管理情况：考核部门（单位）在绩效管理信息的汇总和应用情况。</t>
  </si>
  <si>
    <t>①部门（单位）是否及时对绩效信息进行汇总分析整理；②部门（单位）是否对绩效目标偏离情况及时进行矫正。每有一项不合格扣2分。</t>
  </si>
  <si>
    <t>同上</t>
  </si>
  <si>
    <t>2022年</t>
  </si>
  <si>
    <t>2023年</t>
  </si>
  <si>
    <t>结转结余率（4分）</t>
  </si>
  <si>
    <t>结转结余率=结转结余总额/支出预算数*100%。
结转结余总额：部门（单位）本年度的结转资金与结余资金之和。</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</si>
  <si>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</si>
  <si>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部门预决算差异率
（4分）</t>
  </si>
  <si>
    <t>-</t>
  </si>
  <si>
    <t>通过年度部门决算与年初部门预算对比，对部门的年度支出情况进行考核，衡量部门预算的约束力。</t>
  </si>
  <si>
    <t>部门预决算差异率高于市级平均差异率（28.3%）的，每高出10%（含），扣0.4分，扣完为止。</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</si>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</sst>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 #,##0.00_ ;_ * \-#,##0.00_ ;_ * &quot;-&quot;??.0_ ;_ @_ "/>
  </numFmts>
  <fonts count="30">
    <font>
      <sz val="11"/>
      <color theme="1"/>
      <name val="宋体"/>
      <charset val="134"/>
      <scheme val="minor"/>
    </font>
    <font>
      <sz val="11"/>
      <name val="宋体"/>
      <charset val="134"/>
      <scheme val="minor"/>
    </font>
    <font>
      <sz val="18"/>
      <name val="方正小标宋简体"/>
      <charset val="134"/>
    </font>
    <font>
      <sz val="10"/>
      <name val="宋体"/>
      <charset val="134"/>
    </font>
    <font>
      <sz val="10"/>
      <name val="宋体"/>
      <charset val="134"/>
      <scheme val="minor"/>
    </font>
    <font>
      <sz val="9"/>
      <name val="宋体"/>
      <charset val="134"/>
    </font>
    <font>
      <sz val="11"/>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宋体"/>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7" fillId="0" borderId="0" applyFont="0" applyFill="0" applyBorder="0" applyAlignment="0" applyProtection="0">
      <alignment vertical="center"/>
    </xf>
    <xf numFmtId="44" fontId="0" fillId="0" borderId="0" applyFont="0" applyFill="0" applyBorder="0" applyAlignment="0" applyProtection="0">
      <alignment vertical="center"/>
    </xf>
    <xf numFmtId="9" fontId="7"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8"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9" applyNumberFormat="0" applyFill="0" applyAlignment="0" applyProtection="0">
      <alignment vertical="center"/>
    </xf>
    <xf numFmtId="0" fontId="14" fillId="0" borderId="9" applyNumberFormat="0" applyFill="0" applyAlignment="0" applyProtection="0">
      <alignment vertical="center"/>
    </xf>
    <xf numFmtId="0" fontId="15" fillId="0" borderId="10" applyNumberFormat="0" applyFill="0" applyAlignment="0" applyProtection="0">
      <alignment vertical="center"/>
    </xf>
    <xf numFmtId="0" fontId="15" fillId="0" borderId="0" applyNumberFormat="0" applyFill="0" applyBorder="0" applyAlignment="0" applyProtection="0">
      <alignment vertical="center"/>
    </xf>
    <xf numFmtId="0" fontId="16" fillId="3" borderId="11" applyNumberFormat="0" applyAlignment="0" applyProtection="0">
      <alignment vertical="center"/>
    </xf>
    <xf numFmtId="0" fontId="17" fillId="4" borderId="12" applyNumberFormat="0" applyAlignment="0" applyProtection="0">
      <alignment vertical="center"/>
    </xf>
    <xf numFmtId="0" fontId="18" fillId="4" borderId="11" applyNumberFormat="0" applyAlignment="0" applyProtection="0">
      <alignment vertical="center"/>
    </xf>
    <xf numFmtId="0" fontId="19" fillId="5" borderId="13" applyNumberFormat="0" applyAlignment="0" applyProtection="0">
      <alignment vertical="center"/>
    </xf>
    <xf numFmtId="0" fontId="20" fillId="0" borderId="14" applyNumberFormat="0" applyFill="0" applyAlignment="0" applyProtection="0">
      <alignment vertical="center"/>
    </xf>
    <xf numFmtId="0" fontId="21" fillId="0" borderId="15"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alignment vertical="center"/>
    </xf>
  </cellStyleXfs>
  <cellXfs count="32">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center" vertical="center" wrapText="1"/>
    </xf>
    <xf numFmtId="176" fontId="3" fillId="0" borderId="1" xfId="1" applyNumberFormat="1" applyFont="1" applyFill="1" applyBorder="1" applyAlignment="1">
      <alignment vertical="center" wrapText="1"/>
    </xf>
    <xf numFmtId="176" fontId="3" fillId="0" borderId="1" xfId="0" applyNumberFormat="1" applyFont="1" applyBorder="1" applyAlignment="1">
      <alignment vertical="center" wrapText="1"/>
    </xf>
    <xf numFmtId="10" fontId="3" fillId="0" borderId="1" xfId="0" applyNumberFormat="1" applyFont="1" applyBorder="1" applyAlignment="1">
      <alignment vertical="center" wrapText="1"/>
    </xf>
    <xf numFmtId="0" fontId="3" fillId="0" borderId="1" xfId="0" applyFont="1" applyBorder="1" applyAlignment="1">
      <alignment horizontal="righ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49" fontId="3" fillId="0" borderId="1" xfId="0" applyNumberFormat="1" applyFont="1" applyBorder="1" applyAlignment="1">
      <alignment vertical="center" wrapText="1"/>
    </xf>
    <xf numFmtId="0" fontId="3" fillId="0" borderId="4" xfId="0" applyFont="1" applyBorder="1" applyAlignment="1">
      <alignment horizontal="center" vertical="center" wrapText="1"/>
    </xf>
    <xf numFmtId="49" fontId="3" fillId="0" borderId="1" xfId="0" applyNumberFormat="1" applyFont="1" applyFill="1" applyBorder="1" applyAlignment="1">
      <alignment vertical="center" wrapText="1"/>
    </xf>
    <xf numFmtId="0" fontId="3" fillId="0" borderId="1" xfId="0" applyFont="1" applyFill="1" applyBorder="1" applyAlignment="1">
      <alignment horizontal="left" vertical="center" wrapText="1"/>
    </xf>
    <xf numFmtId="0" fontId="4" fillId="0" borderId="0" xfId="0" applyFont="1" applyAlignment="1">
      <alignment vertical="center" wrapText="1"/>
    </xf>
    <xf numFmtId="0" fontId="3" fillId="0" borderId="1" xfId="0" applyFont="1" applyBorder="1" applyAlignment="1">
      <alignment vertical="center" wrapText="1"/>
    </xf>
    <xf numFmtId="49" fontId="3" fillId="0" borderId="1" xfId="49" applyNumberFormat="1" applyFont="1" applyBorder="1" applyAlignment="1">
      <alignment horizontal="left" vertical="center" wrapText="1"/>
    </xf>
    <xf numFmtId="49" fontId="3" fillId="0" borderId="1" xfId="49" applyNumberFormat="1" applyFont="1" applyBorder="1" applyAlignment="1">
      <alignment vertical="center" wrapText="1"/>
    </xf>
    <xf numFmtId="0" fontId="4" fillId="0" borderId="1" xfId="0" applyFont="1" applyBorder="1" applyAlignment="1">
      <alignment vertical="center" wrapText="1"/>
    </xf>
    <xf numFmtId="0" fontId="4" fillId="0" borderId="1" xfId="0" applyFont="1" applyFill="1" applyBorder="1" applyAlignment="1">
      <alignment vertical="center" wrapText="1"/>
    </xf>
    <xf numFmtId="0" fontId="3" fillId="0" borderId="1" xfId="0" applyFont="1" applyFill="1" applyBorder="1" applyAlignment="1">
      <alignment vertical="center" wrapText="1"/>
    </xf>
    <xf numFmtId="0" fontId="5" fillId="0" borderId="1" xfId="0" applyFont="1" applyBorder="1" applyAlignment="1">
      <alignment horizontal="center" vertical="center" wrapText="1"/>
    </xf>
    <xf numFmtId="0" fontId="6" fillId="0" borderId="1" xfId="0" applyFont="1" applyBorder="1">
      <alignment vertical="center"/>
    </xf>
    <xf numFmtId="10" fontId="3" fillId="0" borderId="1" xfId="0" applyNumberFormat="1" applyFont="1" applyBorder="1" applyAlignment="1">
      <alignment horizontal="center" vertical="center" wrapText="1"/>
    </xf>
    <xf numFmtId="10" fontId="3" fillId="0" borderId="1" xfId="3" applyNumberFormat="1"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quotePrefix="1">
      <alignment horizontal="righ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tabSelected="1" view="pageBreakPreview" zoomScaleNormal="100" topLeftCell="B1" workbookViewId="0">
      <selection activeCell="A2" sqref="A2:I2"/>
    </sheetView>
  </sheetViews>
  <sheetFormatPr defaultColWidth="9" defaultRowHeight="13.5"/>
  <cols>
    <col min="1" max="1" width="8.26666666666667" style="2" customWidth="1"/>
    <col min="2" max="2" width="9" style="2" customWidth="1"/>
    <col min="3" max="3" width="13.2666666666667" style="2" customWidth="1"/>
    <col min="4" max="4" width="30.2666666666667" style="2" customWidth="1"/>
    <col min="5" max="5" width="65.9333333333333" style="2" customWidth="1"/>
    <col min="6" max="6" width="5.93333333333333" style="2" customWidth="1"/>
    <col min="7" max="7" width="6.93333333333333" style="2" customWidth="1"/>
    <col min="8" max="8" width="64.8666666666667" style="2" customWidth="1"/>
    <col min="9" max="9" width="44.2" style="2" customWidth="1"/>
    <col min="10" max="10" width="11.7333333333333" style="2"/>
    <col min="11" max="16384" width="9" style="2"/>
  </cols>
  <sheetData>
    <row r="1" ht="22.5" spans="1:9">
      <c r="A1" s="3" t="s">
        <v>0</v>
      </c>
      <c r="B1" s="3"/>
      <c r="C1" s="3"/>
      <c r="D1" s="3"/>
      <c r="E1" s="3"/>
      <c r="F1" s="3"/>
      <c r="G1" s="3"/>
      <c r="H1" s="3"/>
      <c r="I1" s="3"/>
    </row>
    <row r="2" s="1" customFormat="1" ht="25.05" customHeight="1" spans="1:9">
      <c r="A2" s="4" t="s">
        <v>1</v>
      </c>
      <c r="B2" s="4"/>
      <c r="C2" s="4"/>
      <c r="D2" s="4"/>
      <c r="E2" s="4"/>
      <c r="F2" s="4"/>
      <c r="G2" s="4"/>
      <c r="H2" s="4"/>
      <c r="I2" s="4"/>
    </row>
    <row r="3" ht="30.75" customHeight="1" spans="1:9">
      <c r="A3" s="5" t="s">
        <v>2</v>
      </c>
      <c r="B3" s="5" t="s">
        <v>3</v>
      </c>
      <c r="C3" s="5" t="s">
        <v>4</v>
      </c>
      <c r="D3" s="5" t="s">
        <v>5</v>
      </c>
      <c r="E3" s="5" t="s">
        <v>6</v>
      </c>
      <c r="F3" s="5" t="s">
        <v>7</v>
      </c>
      <c r="G3" s="5" t="s">
        <v>8</v>
      </c>
      <c r="H3" s="5" t="s">
        <v>9</v>
      </c>
      <c r="I3" s="5" t="s">
        <v>10</v>
      </c>
    </row>
    <row r="4" ht="56" customHeight="1" spans="1:9">
      <c r="A4" s="5" t="s">
        <v>11</v>
      </c>
      <c r="B4" s="5" t="s">
        <v>12</v>
      </c>
      <c r="C4" s="6">
        <v>1352347.596678</v>
      </c>
      <c r="D4" s="7">
        <v>1114961.987997</v>
      </c>
      <c r="E4" s="8">
        <f>D4/C4</f>
        <v>0.824464058453514</v>
      </c>
      <c r="F4" s="5">
        <v>20</v>
      </c>
      <c r="G4" s="5">
        <f>ROUND(F4*E4,2)</f>
        <v>16.49</v>
      </c>
      <c r="H4" s="5" t="s">
        <v>13</v>
      </c>
      <c r="I4" s="12" t="s">
        <v>14</v>
      </c>
    </row>
    <row r="5" ht="56" customHeight="1" spans="1:9">
      <c r="A5" s="5"/>
      <c r="B5" s="5" t="s">
        <v>15</v>
      </c>
      <c r="C5" s="6">
        <v>34024.17032</v>
      </c>
      <c r="D5" s="6">
        <v>28892.199327</v>
      </c>
      <c r="E5" s="32" t="s">
        <v>16</v>
      </c>
      <c r="F5" s="5"/>
      <c r="G5" s="5"/>
      <c r="H5" s="5"/>
      <c r="I5" s="12"/>
    </row>
    <row r="6" ht="35" customHeight="1" spans="1:9">
      <c r="A6" s="5"/>
      <c r="B6" s="5" t="s">
        <v>17</v>
      </c>
      <c r="C6" s="6">
        <v>1314533.331981</v>
      </c>
      <c r="D6" s="6">
        <v>1082279.694293</v>
      </c>
      <c r="E6" s="9"/>
      <c r="F6" s="5"/>
      <c r="G6" s="5"/>
      <c r="H6" s="5"/>
      <c r="I6" s="12"/>
    </row>
    <row r="7" ht="30" customHeight="1" spans="1:9">
      <c r="A7" s="5"/>
      <c r="B7" s="5" t="s">
        <v>18</v>
      </c>
      <c r="C7" s="7">
        <v>3790.1</v>
      </c>
      <c r="D7" s="7">
        <v>3790.1</v>
      </c>
      <c r="E7" s="9"/>
      <c r="F7" s="5"/>
      <c r="G7" s="5"/>
      <c r="H7" s="5"/>
      <c r="I7" s="12"/>
    </row>
    <row r="8" ht="21" customHeight="1" spans="1:9">
      <c r="A8" s="4" t="s">
        <v>19</v>
      </c>
      <c r="B8" s="4"/>
      <c r="C8" s="4"/>
      <c r="D8" s="4"/>
      <c r="E8" s="4"/>
      <c r="F8" s="4"/>
      <c r="G8" s="4"/>
      <c r="H8" s="4"/>
      <c r="I8" s="4"/>
    </row>
    <row r="9" ht="28.05" customHeight="1" spans="1:9">
      <c r="A9" s="5" t="s">
        <v>2</v>
      </c>
      <c r="B9" s="5" t="s">
        <v>3</v>
      </c>
      <c r="C9" s="5" t="s">
        <v>20</v>
      </c>
      <c r="D9" s="5" t="s">
        <v>21</v>
      </c>
      <c r="E9" s="5" t="s">
        <v>22</v>
      </c>
      <c r="F9" s="5" t="s">
        <v>7</v>
      </c>
      <c r="G9" s="5" t="s">
        <v>23</v>
      </c>
      <c r="H9" s="5" t="s">
        <v>9</v>
      </c>
      <c r="I9" s="5" t="s">
        <v>10</v>
      </c>
    </row>
    <row r="10" ht="34.05" customHeight="1" spans="1:9">
      <c r="A10" s="10" t="s">
        <v>24</v>
      </c>
      <c r="B10" s="10" t="s">
        <v>25</v>
      </c>
      <c r="C10" s="11" t="s">
        <v>26</v>
      </c>
      <c r="D10" s="12" t="s">
        <v>27</v>
      </c>
      <c r="E10" s="12" t="s">
        <v>28</v>
      </c>
      <c r="F10" s="13">
        <v>2</v>
      </c>
      <c r="G10" s="5">
        <v>2</v>
      </c>
      <c r="H10" s="12" t="s">
        <v>29</v>
      </c>
      <c r="I10" s="12" t="s">
        <v>30</v>
      </c>
    </row>
    <row r="11" ht="37.05" customHeight="1" spans="1:9">
      <c r="A11" s="10"/>
      <c r="B11" s="10"/>
      <c r="C11" s="10"/>
      <c r="D11" s="14" t="s">
        <v>31</v>
      </c>
      <c r="E11" s="12" t="s">
        <v>32</v>
      </c>
      <c r="F11" s="13">
        <v>2</v>
      </c>
      <c r="G11" s="5">
        <v>2</v>
      </c>
      <c r="H11" s="12" t="s">
        <v>33</v>
      </c>
      <c r="I11" s="12" t="s">
        <v>34</v>
      </c>
    </row>
    <row r="12" ht="31.05" customHeight="1" spans="1:9">
      <c r="A12" s="10"/>
      <c r="B12" s="10"/>
      <c r="C12" s="15"/>
      <c r="D12" s="14" t="s">
        <v>35</v>
      </c>
      <c r="E12" s="12" t="s">
        <v>36</v>
      </c>
      <c r="F12" s="13">
        <v>2</v>
      </c>
      <c r="G12" s="5">
        <v>2</v>
      </c>
      <c r="H12" s="12" t="s">
        <v>37</v>
      </c>
      <c r="I12" s="12" t="s">
        <v>34</v>
      </c>
    </row>
    <row r="13" ht="44" customHeight="1" spans="1:9">
      <c r="A13" s="10"/>
      <c r="B13" s="10"/>
      <c r="C13" s="11" t="s">
        <v>38</v>
      </c>
      <c r="D13" s="14" t="s">
        <v>39</v>
      </c>
      <c r="E13" s="12" t="s">
        <v>40</v>
      </c>
      <c r="F13" s="5">
        <v>2</v>
      </c>
      <c r="G13" s="5">
        <v>2</v>
      </c>
      <c r="H13" s="12" t="s">
        <v>41</v>
      </c>
      <c r="I13" s="12" t="s">
        <v>34</v>
      </c>
    </row>
    <row r="14" ht="53" customHeight="1" spans="1:9">
      <c r="A14" s="10"/>
      <c r="B14" s="10"/>
      <c r="C14" s="10"/>
      <c r="D14" s="16" t="s">
        <v>42</v>
      </c>
      <c r="E14" s="12" t="s">
        <v>43</v>
      </c>
      <c r="F14" s="5">
        <v>2</v>
      </c>
      <c r="G14" s="5">
        <f>2*12/32</f>
        <v>0.75</v>
      </c>
      <c r="H14" s="17" t="s">
        <v>44</v>
      </c>
      <c r="I14" s="12" t="s">
        <v>34</v>
      </c>
    </row>
    <row r="15" ht="104" customHeight="1" spans="1:9">
      <c r="A15" s="10"/>
      <c r="B15" s="10"/>
      <c r="C15" s="10"/>
      <c r="D15" s="18" t="s">
        <v>45</v>
      </c>
      <c r="E15" s="17" t="s">
        <v>46</v>
      </c>
      <c r="F15" s="5">
        <v>2</v>
      </c>
      <c r="G15" s="5">
        <v>2</v>
      </c>
      <c r="H15" s="12" t="s">
        <v>47</v>
      </c>
      <c r="I15" s="12" t="s">
        <v>30</v>
      </c>
    </row>
    <row r="16" ht="34.05" customHeight="1" spans="1:9">
      <c r="A16" s="10"/>
      <c r="B16" s="10"/>
      <c r="C16" s="5" t="s">
        <v>48</v>
      </c>
      <c r="D16" s="12" t="s">
        <v>49</v>
      </c>
      <c r="E16" s="12" t="s">
        <v>50</v>
      </c>
      <c r="F16" s="13">
        <v>2</v>
      </c>
      <c r="G16" s="13">
        <v>2</v>
      </c>
      <c r="H16" s="12" t="s">
        <v>51</v>
      </c>
      <c r="I16" s="12" t="s">
        <v>34</v>
      </c>
    </row>
    <row r="17" ht="50" customHeight="1" spans="1:9">
      <c r="A17" s="10"/>
      <c r="B17" s="10"/>
      <c r="C17" s="5"/>
      <c r="D17" s="12" t="s">
        <v>52</v>
      </c>
      <c r="E17" s="12" t="s">
        <v>53</v>
      </c>
      <c r="F17" s="13">
        <v>2</v>
      </c>
      <c r="G17" s="13">
        <v>2</v>
      </c>
      <c r="H17" s="19" t="s">
        <v>54</v>
      </c>
      <c r="I17" s="12" t="s">
        <v>30</v>
      </c>
    </row>
    <row r="18" ht="24" spans="1:9">
      <c r="A18" s="10"/>
      <c r="B18" s="10"/>
      <c r="C18" s="11" t="s">
        <v>55</v>
      </c>
      <c r="D18" s="20" t="s">
        <v>56</v>
      </c>
      <c r="E18" s="12" t="s">
        <v>57</v>
      </c>
      <c r="F18" s="13">
        <v>2</v>
      </c>
      <c r="G18" s="13">
        <v>2</v>
      </c>
      <c r="H18" s="12" t="s">
        <v>58</v>
      </c>
      <c r="I18" s="12" t="s">
        <v>34</v>
      </c>
    </row>
    <row r="19" ht="60" customHeight="1" spans="1:9">
      <c r="A19" s="10"/>
      <c r="B19" s="10"/>
      <c r="C19" s="10"/>
      <c r="D19" s="20" t="s">
        <v>59</v>
      </c>
      <c r="E19" s="12" t="s">
        <v>60</v>
      </c>
      <c r="F19" s="13">
        <v>2</v>
      </c>
      <c r="G19" s="13">
        <v>2</v>
      </c>
      <c r="H19" s="12" t="s">
        <v>61</v>
      </c>
      <c r="I19" s="12" t="s">
        <v>34</v>
      </c>
    </row>
    <row r="20" ht="60" customHeight="1" spans="1:9">
      <c r="A20" s="10"/>
      <c r="B20" s="10"/>
      <c r="C20" s="10"/>
      <c r="D20" s="20" t="s">
        <v>62</v>
      </c>
      <c r="E20" s="12" t="s">
        <v>63</v>
      </c>
      <c r="F20" s="13">
        <v>2</v>
      </c>
      <c r="G20" s="13">
        <v>2</v>
      </c>
      <c r="H20" s="12" t="s">
        <v>64</v>
      </c>
      <c r="I20" s="12" t="s">
        <v>34</v>
      </c>
    </row>
    <row r="21" ht="34.05" customHeight="1" spans="1:9">
      <c r="A21" s="10"/>
      <c r="B21" s="10"/>
      <c r="C21" s="11" t="s">
        <v>65</v>
      </c>
      <c r="D21" s="21" t="s">
        <v>66</v>
      </c>
      <c r="E21" s="12" t="s">
        <v>67</v>
      </c>
      <c r="F21" s="13">
        <v>2</v>
      </c>
      <c r="G21" s="13">
        <v>2</v>
      </c>
      <c r="H21" s="12" t="s">
        <v>68</v>
      </c>
      <c r="I21" s="12" t="s">
        <v>34</v>
      </c>
    </row>
    <row r="22" ht="48" spans="1:9">
      <c r="A22" s="10"/>
      <c r="B22" s="10"/>
      <c r="C22" s="10"/>
      <c r="D22" s="22" t="s">
        <v>69</v>
      </c>
      <c r="E22" s="12" t="s">
        <v>70</v>
      </c>
      <c r="F22" s="13">
        <v>2</v>
      </c>
      <c r="G22" s="13">
        <v>2</v>
      </c>
      <c r="H22" s="12" t="s">
        <v>71</v>
      </c>
      <c r="I22" s="12" t="s">
        <v>34</v>
      </c>
    </row>
    <row r="23" ht="24" spans="1:9">
      <c r="A23" s="10"/>
      <c r="B23" s="10"/>
      <c r="C23" s="10"/>
      <c r="D23" s="22" t="s">
        <v>72</v>
      </c>
      <c r="E23" s="12" t="s">
        <v>73</v>
      </c>
      <c r="F23" s="13">
        <v>2</v>
      </c>
      <c r="G23" s="13">
        <v>2</v>
      </c>
      <c r="H23" s="12" t="s">
        <v>74</v>
      </c>
      <c r="I23" s="12" t="s">
        <v>34</v>
      </c>
    </row>
    <row r="24" ht="34.05" customHeight="1" spans="1:9">
      <c r="A24" s="10"/>
      <c r="B24" s="10"/>
      <c r="C24" s="15"/>
      <c r="D24" s="23" t="s">
        <v>75</v>
      </c>
      <c r="E24" s="12" t="s">
        <v>76</v>
      </c>
      <c r="F24" s="13">
        <v>2</v>
      </c>
      <c r="G24" s="13">
        <v>2</v>
      </c>
      <c r="H24" s="12" t="s">
        <v>77</v>
      </c>
      <c r="I24" s="12" t="s">
        <v>34</v>
      </c>
    </row>
    <row r="25" ht="80" customHeight="1" spans="1:9">
      <c r="A25" s="10"/>
      <c r="B25" s="5" t="s">
        <v>78</v>
      </c>
      <c r="C25" s="5" t="s">
        <v>79</v>
      </c>
      <c r="D25" s="24" t="s">
        <v>80</v>
      </c>
      <c r="E25" s="24" t="s">
        <v>81</v>
      </c>
      <c r="F25" s="13">
        <v>8</v>
      </c>
      <c r="G25" s="13">
        <v>8</v>
      </c>
      <c r="H25" s="17" t="s">
        <v>82</v>
      </c>
      <c r="I25" s="19" t="s">
        <v>83</v>
      </c>
    </row>
    <row r="26" ht="60" customHeight="1" spans="1:9">
      <c r="A26" s="10"/>
      <c r="B26" s="5"/>
      <c r="C26" s="5"/>
      <c r="D26" s="19" t="s">
        <v>84</v>
      </c>
      <c r="E26" s="23" t="s">
        <v>85</v>
      </c>
      <c r="F26" s="13">
        <v>8</v>
      </c>
      <c r="G26" s="13">
        <v>8</v>
      </c>
      <c r="H26" s="19" t="s">
        <v>86</v>
      </c>
      <c r="I26" s="19" t="s">
        <v>83</v>
      </c>
    </row>
    <row r="27" ht="90" customHeight="1" spans="1:9">
      <c r="A27" s="10"/>
      <c r="B27" s="5"/>
      <c r="C27" s="5"/>
      <c r="D27" s="19" t="s">
        <v>87</v>
      </c>
      <c r="E27" s="22" t="s">
        <v>88</v>
      </c>
      <c r="F27" s="25">
        <v>8</v>
      </c>
      <c r="G27" s="25">
        <v>8</v>
      </c>
      <c r="H27" s="19" t="s">
        <v>89</v>
      </c>
      <c r="I27" s="19" t="s">
        <v>83</v>
      </c>
    </row>
    <row r="28" spans="1:9">
      <c r="A28" s="10"/>
      <c r="B28" s="5"/>
      <c r="C28" s="5"/>
      <c r="D28" s="26"/>
      <c r="E28" s="26"/>
      <c r="F28" s="26"/>
      <c r="G28" s="26"/>
      <c r="H28" s="26"/>
      <c r="I28" s="26"/>
    </row>
    <row r="29" ht="43.05" customHeight="1" spans="1:9">
      <c r="A29" s="15"/>
      <c r="B29" s="5"/>
      <c r="C29" s="5" t="s">
        <v>90</v>
      </c>
      <c r="D29" s="19" t="s">
        <v>91</v>
      </c>
      <c r="E29" s="19" t="s">
        <v>92</v>
      </c>
      <c r="F29" s="13">
        <v>6</v>
      </c>
      <c r="G29" s="5">
        <v>6</v>
      </c>
      <c r="H29" s="19" t="s">
        <v>93</v>
      </c>
      <c r="I29" s="19" t="s">
        <v>94</v>
      </c>
    </row>
    <row r="30" ht="25.05" customHeight="1" spans="1:9">
      <c r="A30" s="4" t="s">
        <v>95</v>
      </c>
      <c r="B30" s="4"/>
      <c r="C30" s="4"/>
      <c r="D30" s="4"/>
      <c r="E30" s="4"/>
      <c r="F30" s="4"/>
      <c r="G30" s="4"/>
      <c r="H30" s="4"/>
      <c r="I30" s="4"/>
    </row>
    <row r="31" ht="34.5" customHeight="1" spans="1:9">
      <c r="A31" s="5" t="s">
        <v>2</v>
      </c>
      <c r="B31" s="5" t="s">
        <v>3</v>
      </c>
      <c r="C31" s="5" t="s">
        <v>20</v>
      </c>
      <c r="D31" s="5" t="s">
        <v>21</v>
      </c>
      <c r="E31" s="5" t="s">
        <v>22</v>
      </c>
      <c r="F31" s="5" t="s">
        <v>7</v>
      </c>
      <c r="G31" s="5" t="s">
        <v>23</v>
      </c>
      <c r="H31" s="5" t="s">
        <v>9</v>
      </c>
      <c r="I31" s="5" t="s">
        <v>10</v>
      </c>
    </row>
    <row r="32" ht="93" customHeight="1" spans="1:9">
      <c r="A32" s="5" t="s">
        <v>96</v>
      </c>
      <c r="B32" s="5" t="s">
        <v>97</v>
      </c>
      <c r="C32" s="5" t="s">
        <v>98</v>
      </c>
      <c r="D32" s="19" t="s">
        <v>99</v>
      </c>
      <c r="E32" s="19" t="s">
        <v>99</v>
      </c>
      <c r="F32" s="5">
        <v>1</v>
      </c>
      <c r="G32" s="5">
        <v>1</v>
      </c>
      <c r="H32" s="19" t="s">
        <v>100</v>
      </c>
      <c r="I32" s="19" t="s">
        <v>101</v>
      </c>
    </row>
    <row r="33" ht="127.05" customHeight="1" spans="1:9">
      <c r="A33" s="5"/>
      <c r="B33" s="5"/>
      <c r="C33" s="5" t="s">
        <v>102</v>
      </c>
      <c r="D33" s="19" t="s">
        <v>103</v>
      </c>
      <c r="E33" s="19" t="s">
        <v>103</v>
      </c>
      <c r="F33" s="5">
        <v>2</v>
      </c>
      <c r="G33" s="5">
        <v>2</v>
      </c>
      <c r="H33" s="19" t="s">
        <v>104</v>
      </c>
      <c r="I33" s="19" t="s">
        <v>105</v>
      </c>
    </row>
    <row r="34" ht="70.05" customHeight="1" spans="1:9">
      <c r="A34" s="5"/>
      <c r="B34" s="5"/>
      <c r="C34" s="5" t="s">
        <v>106</v>
      </c>
      <c r="D34" s="19" t="s">
        <v>107</v>
      </c>
      <c r="E34" s="19" t="s">
        <v>107</v>
      </c>
      <c r="F34" s="5">
        <v>1</v>
      </c>
      <c r="G34" s="5">
        <v>1</v>
      </c>
      <c r="H34" s="19" t="s">
        <v>108</v>
      </c>
      <c r="I34" s="19" t="s">
        <v>109</v>
      </c>
    </row>
    <row r="35" ht="133.05" customHeight="1" spans="1:9">
      <c r="A35" s="5"/>
      <c r="B35" s="5" t="s">
        <v>110</v>
      </c>
      <c r="C35" s="5" t="s">
        <v>111</v>
      </c>
      <c r="D35" s="19" t="s">
        <v>112</v>
      </c>
      <c r="E35" s="19" t="s">
        <v>112</v>
      </c>
      <c r="F35" s="5">
        <v>4</v>
      </c>
      <c r="G35" s="5">
        <v>4</v>
      </c>
      <c r="H35" s="19" t="s">
        <v>113</v>
      </c>
      <c r="I35" s="19" t="s">
        <v>114</v>
      </c>
    </row>
    <row r="36" ht="74.2" customHeight="1" spans="1:9">
      <c r="A36" s="5"/>
      <c r="B36" s="5" t="s">
        <v>115</v>
      </c>
      <c r="C36" s="5" t="s">
        <v>116</v>
      </c>
      <c r="D36" s="19" t="s">
        <v>117</v>
      </c>
      <c r="E36" s="19" t="s">
        <v>117</v>
      </c>
      <c r="F36" s="5">
        <v>4</v>
      </c>
      <c r="G36" s="5">
        <v>4</v>
      </c>
      <c r="H36" s="19" t="s">
        <v>118</v>
      </c>
      <c r="I36" s="19" t="s">
        <v>119</v>
      </c>
    </row>
    <row r="37" ht="27" customHeight="1" spans="1:9">
      <c r="A37" s="5" t="s">
        <v>120</v>
      </c>
      <c r="B37" s="5" t="s">
        <v>3</v>
      </c>
      <c r="C37" s="5" t="s">
        <v>121</v>
      </c>
      <c r="D37" s="5"/>
      <c r="E37" s="5" t="s">
        <v>122</v>
      </c>
      <c r="F37" s="5" t="s">
        <v>7</v>
      </c>
      <c r="G37" s="5" t="s">
        <v>23</v>
      </c>
      <c r="H37" s="5" t="s">
        <v>9</v>
      </c>
      <c r="I37" s="5" t="s">
        <v>10</v>
      </c>
    </row>
    <row r="38" ht="97.05" customHeight="1" spans="1:9">
      <c r="A38" s="5"/>
      <c r="B38" s="5" t="s">
        <v>123</v>
      </c>
      <c r="C38" s="27">
        <f>(275230.96/932634.67)</f>
        <v>0.295111225063079</v>
      </c>
      <c r="D38" s="27"/>
      <c r="E38" s="27">
        <f>237942.57/1352347.596678</f>
        <v>0.17594778929951</v>
      </c>
      <c r="F38" s="5">
        <v>4</v>
      </c>
      <c r="G38" s="5">
        <v>4</v>
      </c>
      <c r="H38" s="19" t="s">
        <v>124</v>
      </c>
      <c r="I38" s="19" t="s">
        <v>125</v>
      </c>
    </row>
    <row r="39" ht="43.05" customHeight="1" spans="1:9">
      <c r="A39" s="5"/>
      <c r="B39" s="5" t="s">
        <v>126</v>
      </c>
      <c r="C39" s="28" t="s">
        <v>127</v>
      </c>
      <c r="D39" s="28"/>
      <c r="E39" s="27">
        <v>0.8286</v>
      </c>
      <c r="F39" s="5">
        <v>4</v>
      </c>
      <c r="G39" s="5">
        <v>2</v>
      </c>
      <c r="H39" s="19" t="s">
        <v>128</v>
      </c>
      <c r="I39" s="19" t="s">
        <v>129</v>
      </c>
    </row>
    <row r="40" ht="26.25" customHeight="1" spans="1:9">
      <c r="A40" s="29" t="s">
        <v>130</v>
      </c>
      <c r="B40" s="30"/>
      <c r="C40" s="30"/>
      <c r="D40" s="30"/>
      <c r="E40" s="31"/>
      <c r="F40" s="5">
        <f>SUM(F10:F29)+F4+F32+F33+F34+F35+F36+F38+F39</f>
        <v>100</v>
      </c>
      <c r="G40" s="5">
        <f>SUM(G10:G29)+G4+G32+G33+G34+G35+G36+G38+G39</f>
        <v>93.24</v>
      </c>
      <c r="H40" s="19"/>
      <c r="I40" s="19"/>
    </row>
    <row r="41" spans="1:9">
      <c r="A41" s="18"/>
      <c r="B41" s="18"/>
      <c r="C41" s="18"/>
      <c r="D41" s="18"/>
      <c r="E41" s="18"/>
      <c r="F41" s="18"/>
      <c r="G41" s="18"/>
      <c r="H41" s="18"/>
      <c r="I41" s="18"/>
    </row>
  </sheetData>
  <mergeCells count="26">
    <mergeCell ref="A1:I1"/>
    <mergeCell ref="A2:I2"/>
    <mergeCell ref="A8:I8"/>
    <mergeCell ref="A30:I30"/>
    <mergeCell ref="C37:D37"/>
    <mergeCell ref="C38:D38"/>
    <mergeCell ref="C39:D39"/>
    <mergeCell ref="A40:E40"/>
    <mergeCell ref="A4:A7"/>
    <mergeCell ref="A10:A29"/>
    <mergeCell ref="A32:A36"/>
    <mergeCell ref="A37:A39"/>
    <mergeCell ref="B10:B24"/>
    <mergeCell ref="B25:B29"/>
    <mergeCell ref="B32:B34"/>
    <mergeCell ref="C10:C12"/>
    <mergeCell ref="C13:C15"/>
    <mergeCell ref="C16:C17"/>
    <mergeCell ref="C18:C20"/>
    <mergeCell ref="C21:C24"/>
    <mergeCell ref="C25:C28"/>
    <mergeCell ref="E5:E7"/>
    <mergeCell ref="F4:F7"/>
    <mergeCell ref="G4:G7"/>
    <mergeCell ref="H4:H7"/>
    <mergeCell ref="I4:I7"/>
  </mergeCells>
  <conditionalFormatting sqref="E27">
    <cfRule type="containsText" dxfId="0" priority="1" operator="between" text="国家实验室">
      <formula>NOT(ISERROR(SEARCH("国家实验室",E27)))</formula>
    </cfRule>
  </conditionalFormatting>
  <pageMargins left="0.751388888888889" right="0.751388888888889" top="1" bottom="1" header="0.5" footer="0.5"/>
  <pageSetup paperSize="9" scale="52" orientation="landscape"/>
  <headerFooter>
    <oddFooter>&amp;C第 &amp;P 页，共 &amp;N 页</oddFooter>
  </headerFooter>
  <rowBreaks count="1" manualBreakCount="1">
    <brk id="20" max="8"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指标体系评分表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刘丽丽</cp:lastModifiedBy>
  <dcterms:created xsi:type="dcterms:W3CDTF">2024-05-12T18:46:00Z</dcterms:created>
  <dcterms:modified xsi:type="dcterms:W3CDTF">2024-08-19T09:18:41Z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228FA66BC2A34A5F9E8FA8E061E0DE8B_13</vt:lpwstr>
  </property>
  <property fmtid="{D5CDD505-2E9C-101B-9397-08002B2CF9AE}" pid="3" name="KSOProductBuildVer">
    <vt:lpwstr>2052-12.1.0.17857</vt:lpwstr>
  </property>
  <property fmtid="{D5CDD505-2E9C-101B-9397-08002B2CF9AE}" pid="4" name="EM_Doc_Temp_ID">
    <vt:lpwstr>ccae961c</vt:lpwstr>
  </property>
</Properties>
</file>